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frastructure\users$\profiles\mikiskovaz\Desktop\"/>
    </mc:Choice>
  </mc:AlternateContent>
  <bookViews>
    <workbookView xWindow="285" yWindow="5535" windowWidth="15300" windowHeight="5040" firstSheet="3" activeTab="11"/>
  </bookViews>
  <sheets>
    <sheet name="Parametry" sheetId="2" r:id="rId1"/>
    <sheet name="Byt 1" sheetId="1" r:id="rId2"/>
    <sheet name="Byt 2" sheetId="3" r:id="rId3"/>
    <sheet name="Byt 3" sheetId="4" r:id="rId4"/>
    <sheet name="Byt 4" sheetId="5" r:id="rId5"/>
    <sheet name="Byt 5" sheetId="6" r:id="rId6"/>
    <sheet name="Byt 6" sheetId="7" r:id="rId7"/>
    <sheet name="Byt 7" sheetId="8" r:id="rId8"/>
    <sheet name="Byt 8" sheetId="9" r:id="rId9"/>
    <sheet name="Byt 9" sheetId="10" r:id="rId10"/>
    <sheet name="Byt 10" sheetId="11" r:id="rId11"/>
    <sheet name="List10" sheetId="12" r:id="rId12"/>
  </sheets>
  <definedNames>
    <definedName name="_xlnm.Print_Area" localSheetId="1">'Byt 1'!$A$1:$C$31</definedName>
  </definedNames>
  <calcPr calcId="162913"/>
</workbook>
</file>

<file path=xl/calcChain.xml><?xml version="1.0" encoding="utf-8"?>
<calcChain xmlns="http://schemas.openxmlformats.org/spreadsheetml/2006/main">
  <c r="A34" i="12" l="1"/>
  <c r="C20" i="12"/>
  <c r="C19" i="12"/>
  <c r="A34" i="11"/>
  <c r="C23" i="11"/>
  <c r="C20" i="11"/>
  <c r="C17" i="11"/>
  <c r="C19" i="11" s="1"/>
  <c r="A34" i="10"/>
  <c r="C23" i="10"/>
  <c r="C20" i="10"/>
  <c r="C17" i="10"/>
  <c r="C19" i="10" s="1"/>
  <c r="A34" i="9"/>
  <c r="C23" i="9"/>
  <c r="C20" i="9"/>
  <c r="C17" i="9"/>
  <c r="C19" i="9" s="1"/>
  <c r="A34" i="8"/>
  <c r="C23" i="8"/>
  <c r="C20" i="8"/>
  <c r="C17" i="8"/>
  <c r="C19" i="8" s="1"/>
  <c r="A34" i="7"/>
  <c r="C23" i="7"/>
  <c r="C20" i="7"/>
  <c r="C17" i="7"/>
  <c r="C19" i="7" s="1"/>
  <c r="A34" i="6"/>
  <c r="C23" i="6"/>
  <c r="C20" i="6"/>
  <c r="C17" i="6"/>
  <c r="C19" i="6" s="1"/>
  <c r="A34" i="5"/>
  <c r="C23" i="5"/>
  <c r="C20" i="5"/>
  <c r="C17" i="5"/>
  <c r="C19" i="5" s="1"/>
  <c r="A34" i="4"/>
  <c r="C23" i="4"/>
  <c r="C20" i="4"/>
  <c r="C17" i="4"/>
  <c r="C19" i="4" s="1"/>
  <c r="A34" i="3"/>
  <c r="C23" i="3"/>
  <c r="C20" i="3"/>
  <c r="C17" i="3"/>
  <c r="C19" i="3" s="1"/>
  <c r="C20" i="1"/>
  <c r="C21" i="10" l="1"/>
  <c r="C24" i="10" s="1"/>
  <c r="C30" i="10" s="1"/>
  <c r="C21" i="12"/>
  <c r="C24" i="12" s="1"/>
  <c r="C30" i="12" s="1"/>
  <c r="C21" i="11"/>
  <c r="C24" i="11" s="1"/>
  <c r="C30" i="11" s="1"/>
  <c r="C21" i="9"/>
  <c r="C24" i="9" s="1"/>
  <c r="C30" i="9" s="1"/>
  <c r="C21" i="8"/>
  <c r="C24" i="8" s="1"/>
  <c r="C30" i="8" s="1"/>
  <c r="C21" i="7"/>
  <c r="C24" i="7" s="1"/>
  <c r="C30" i="7" s="1"/>
  <c r="C21" i="6"/>
  <c r="C24" i="6" s="1"/>
  <c r="C30" i="6" s="1"/>
  <c r="C21" i="5"/>
  <c r="C24" i="5" s="1"/>
  <c r="C30" i="5" s="1"/>
  <c r="C21" i="4"/>
  <c r="C24" i="4" s="1"/>
  <c r="C30" i="4" s="1"/>
  <c r="C21" i="3"/>
  <c r="C24" i="3" s="1"/>
  <c r="C30" i="3" s="1"/>
  <c r="A34" i="1"/>
  <c r="C23" i="1"/>
  <c r="C17" i="1" l="1"/>
  <c r="C19" i="1" s="1"/>
  <c r="C21" i="1"/>
  <c r="C24" i="1" l="1"/>
  <c r="C30" i="1" s="1"/>
</calcChain>
</file>

<file path=xl/sharedStrings.xml><?xml version="1.0" encoding="utf-8"?>
<sst xmlns="http://schemas.openxmlformats.org/spreadsheetml/2006/main" count="563" uniqueCount="98">
  <si>
    <t>m2</t>
  </si>
  <si>
    <t>č.p.</t>
  </si>
  <si>
    <t>očekávaná doba nájmu</t>
  </si>
  <si>
    <t>Parametry pronájmu bytů</t>
  </si>
  <si>
    <t>Nájemné za 1 m2</t>
  </si>
  <si>
    <t>Koeficient využití nájeného pro m.č.</t>
  </si>
  <si>
    <t>K1</t>
  </si>
  <si>
    <t>Kč/m3</t>
  </si>
  <si>
    <t>K2</t>
  </si>
  <si>
    <t>NR</t>
  </si>
  <si>
    <t>-</t>
  </si>
  <si>
    <t>Cena prodeje bytů, vyhlášená m.č.</t>
  </si>
  <si>
    <t>PC</t>
  </si>
  <si>
    <t>CENY, STANOVENÉ m.č. PRAHA 9:</t>
  </si>
  <si>
    <t>KOEFICIENTY:</t>
  </si>
  <si>
    <t>Koeficient</t>
  </si>
  <si>
    <t>Koeficient ceny panelové výstavby</t>
  </si>
  <si>
    <t>Koeficient ceny cihlové výstavby</t>
  </si>
  <si>
    <t>CC</t>
  </si>
  <si>
    <t>Koeficient prodeje bytů určených do r.2015</t>
  </si>
  <si>
    <t>Koeficient prodeje bytů určených do r.2016</t>
  </si>
  <si>
    <t>Koeficient prodeje bytů určených do r.2017</t>
  </si>
  <si>
    <t>Koeficient prodeje bytů určených do r.2018</t>
  </si>
  <si>
    <t>K15</t>
  </si>
  <si>
    <t>K16</t>
  </si>
  <si>
    <t>K17</t>
  </si>
  <si>
    <t>K18</t>
  </si>
  <si>
    <t>Zapiš:</t>
  </si>
  <si>
    <t>dd.mm.rrrrr</t>
  </si>
  <si>
    <t>rrrr</t>
  </si>
  <si>
    <t>A=ano, N=ne</t>
  </si>
  <si>
    <t>Koeficient byt 3+1, 3+kk</t>
  </si>
  <si>
    <t>Koeficient garsonka 1+0, 1+kk, 1+1</t>
  </si>
  <si>
    <t>Koeficient byt 2+1, 2+kk</t>
  </si>
  <si>
    <t>Den vyhlášení vítěze VŘ</t>
  </si>
  <si>
    <t>A</t>
  </si>
  <si>
    <t>N</t>
  </si>
  <si>
    <t>Výsledná hodnota 1.nájmu</t>
  </si>
  <si>
    <t>Kč/m4</t>
  </si>
  <si>
    <t>???</t>
  </si>
  <si>
    <t>KC</t>
  </si>
  <si>
    <t>KP</t>
  </si>
  <si>
    <t>K3</t>
  </si>
  <si>
    <t>KU</t>
  </si>
  <si>
    <t>Městská část:</t>
  </si>
  <si>
    <t>Praha 9</t>
  </si>
  <si>
    <t>Adresa bytu:</t>
  </si>
  <si>
    <t>byt č.</t>
  </si>
  <si>
    <t>Dluh na bytě váznoucí:</t>
  </si>
  <si>
    <t>Nutné úpravy (dnes se neuvádí)</t>
  </si>
  <si>
    <t>Ideální hodnota nabídky 1.nájmu</t>
  </si>
  <si>
    <t>OSTATNÍ NÁKLADY, zahrnout do nabídkové ceny</t>
  </si>
  <si>
    <t>Rok privatizace</t>
  </si>
  <si>
    <t>měsíců</t>
  </si>
  <si>
    <t>Očekávaný příjem, z nájmu</t>
  </si>
  <si>
    <t>Očekávaný příjem, z bud. prodeje</t>
  </si>
  <si>
    <t xml:space="preserve">Jablonecká </t>
  </si>
  <si>
    <t>Cílová cena za m2, základní, panel</t>
  </si>
  <si>
    <t>Privatizace 2015</t>
  </si>
  <si>
    <t>Privatizace 2016</t>
  </si>
  <si>
    <t>Privatizace 2017</t>
  </si>
  <si>
    <t>Privatizace 2018</t>
  </si>
  <si>
    <t>Počet měsíců od 1.1.2015:</t>
  </si>
  <si>
    <t>PM15</t>
  </si>
  <si>
    <t>PM16</t>
  </si>
  <si>
    <t>PM17</t>
  </si>
  <si>
    <t>PM18</t>
  </si>
  <si>
    <t>Plus aktuální počet měsíců 2014</t>
  </si>
  <si>
    <t>PM14</t>
  </si>
  <si>
    <t>Počet měsíců do konce roku vyhlášení</t>
  </si>
  <si>
    <t>počet měs.</t>
  </si>
  <si>
    <t>Kč</t>
  </si>
  <si>
    <t>Parametry bytu:</t>
  </si>
  <si>
    <t>Výměra</t>
  </si>
  <si>
    <t>Výstavba:      panelová</t>
  </si>
  <si>
    <t>Výstavba:     cihlová</t>
  </si>
  <si>
    <t>Kč/m2</t>
  </si>
  <si>
    <t>Očekávaný příjem z nabídky na 1.měsíc:</t>
  </si>
  <si>
    <t>upravit ručně</t>
  </si>
  <si>
    <t>Výpočet hodnoty návrhu pro první měsíc nájmu</t>
  </si>
  <si>
    <t>UPRAVENÁ HODNOTA 1. NÁJMU:</t>
  </si>
  <si>
    <t>Komentář:</t>
  </si>
  <si>
    <t>Stanovené nájemné, platné v r.2014</t>
  </si>
  <si>
    <t>Stanovená prodejní cena bytů, z r.2013</t>
  </si>
  <si>
    <t>Základní očekávaná cena. Platná pro panel, panel se čeká nižší</t>
  </si>
  <si>
    <t>Je roven 1, panel je základem ceny.</t>
  </si>
  <si>
    <t>Rezerva pro případné využití pro m.č. (např. financování provozu)</t>
  </si>
  <si>
    <t>Je to výsledek poměrových statistik cihla - panel</t>
  </si>
  <si>
    <t>Koef. pro případné rozlišení v letech</t>
  </si>
  <si>
    <t>Koef. pro garsonky, základ, rovná se 1</t>
  </si>
  <si>
    <t>Koef. pro střední byty, očekává se &lt;1</t>
  </si>
  <si>
    <t>Koef. pro velké byty, očekává se &lt;1</t>
  </si>
  <si>
    <t xml:space="preserve">Rezerva </t>
  </si>
  <si>
    <t>Cílová poměrná cena za m3</t>
  </si>
  <si>
    <t xml:space="preserve"> m.č, Praha 9</t>
  </si>
  <si>
    <t>v.1.1</t>
  </si>
  <si>
    <t>Cílová poměrná cena za m2</t>
  </si>
  <si>
    <t>Jablonecká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</si>
</sst>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4" borderId="0" xfId="0" applyFont="1" applyFill="1"/>
    <xf numFmtId="0" fontId="0" fillId="4" borderId="0" xfId="0" applyFill="1" applyAlignment="1">
      <alignment horizontal="center"/>
    </xf>
    <xf numFmtId="0" fontId="1" fillId="5" borderId="4" xfId="0" applyFont="1" applyFill="1" applyBorder="1"/>
    <xf numFmtId="0" fontId="0" fillId="5" borderId="5" xfId="0" applyFill="1" applyBorder="1"/>
    <xf numFmtId="0" fontId="1" fillId="5" borderId="7" xfId="0" applyFont="1" applyFill="1" applyBorder="1"/>
    <xf numFmtId="0" fontId="0" fillId="5" borderId="1" xfId="0" applyFill="1" applyBorder="1"/>
    <xf numFmtId="0" fontId="1" fillId="5" borderId="9" xfId="0" applyFont="1" applyFill="1" applyBorder="1"/>
    <xf numFmtId="0" fontId="0" fillId="5" borderId="10" xfId="0" applyFill="1" applyBorder="1"/>
    <xf numFmtId="0" fontId="0" fillId="5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164" fontId="0" fillId="5" borderId="6" xfId="0" applyNumberFormat="1" applyFill="1" applyBorder="1" applyAlignment="1">
      <alignment horizontal="center"/>
    </xf>
    <xf numFmtId="164" fontId="0" fillId="5" borderId="8" xfId="0" applyNumberFormat="1" applyFill="1" applyBorder="1" applyAlignment="1">
      <alignment horizontal="center"/>
    </xf>
    <xf numFmtId="164" fontId="0" fillId="5" borderId="11" xfId="0" applyNumberForma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5" borderId="9" xfId="0" applyFont="1" applyFill="1" applyBorder="1"/>
    <xf numFmtId="164" fontId="5" fillId="6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1" fillId="0" borderId="1" xfId="0" applyFont="1" applyBorder="1"/>
    <xf numFmtId="0" fontId="7" fillId="0" borderId="0" xfId="0" applyFont="1"/>
    <xf numFmtId="0" fontId="1" fillId="5" borderId="14" xfId="0" applyFont="1" applyFill="1" applyBorder="1"/>
    <xf numFmtId="0" fontId="0" fillId="5" borderId="15" xfId="0" applyFill="1" applyBorder="1" applyAlignment="1">
      <alignment horizontal="center"/>
    </xf>
    <xf numFmtId="164" fontId="0" fillId="5" borderId="16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1" fillId="5" borderId="17" xfId="0" applyFont="1" applyFill="1" applyBorder="1"/>
    <xf numFmtId="0" fontId="8" fillId="0" borderId="0" xfId="0" applyFont="1"/>
    <xf numFmtId="0" fontId="0" fillId="0" borderId="0" xfId="0" applyBorder="1"/>
    <xf numFmtId="14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H22" sqref="H22"/>
    </sheetView>
  </sheetViews>
  <sheetFormatPr defaultRowHeight="15" x14ac:dyDescent="0.25"/>
  <cols>
    <col min="1" max="1" width="40.28515625" customWidth="1"/>
    <col min="2" max="2" width="7.140625" style="6" customWidth="1"/>
    <col min="3" max="3" width="8.85546875" style="6"/>
    <col min="4" max="4" width="11.42578125" style="4" customWidth="1"/>
    <col min="5" max="5" width="3.140625" customWidth="1"/>
    <col min="6" max="6" width="54.28515625" bestFit="1" customWidth="1"/>
  </cols>
  <sheetData>
    <row r="1" spans="1:6" ht="18.75" x14ac:dyDescent="0.3">
      <c r="A1" s="5" t="s">
        <v>3</v>
      </c>
    </row>
    <row r="3" spans="1:6" x14ac:dyDescent="0.25">
      <c r="A3" s="1" t="s">
        <v>13</v>
      </c>
      <c r="F3" s="1" t="s">
        <v>81</v>
      </c>
    </row>
    <row r="4" spans="1:6" x14ac:dyDescent="0.25">
      <c r="A4" s="3" t="s">
        <v>4</v>
      </c>
      <c r="B4" s="7" t="s">
        <v>9</v>
      </c>
      <c r="C4" s="7" t="s">
        <v>7</v>
      </c>
      <c r="D4" s="8">
        <v>80</v>
      </c>
      <c r="F4" s="3" t="s">
        <v>82</v>
      </c>
    </row>
    <row r="5" spans="1:6" x14ac:dyDescent="0.25">
      <c r="A5" s="3" t="s">
        <v>11</v>
      </c>
      <c r="B5" s="7" t="s">
        <v>12</v>
      </c>
      <c r="C5" s="7" t="s">
        <v>7</v>
      </c>
      <c r="D5" s="8">
        <v>13000</v>
      </c>
      <c r="F5" s="3" t="s">
        <v>83</v>
      </c>
    </row>
    <row r="6" spans="1:6" x14ac:dyDescent="0.25">
      <c r="A6" s="3" t="s">
        <v>57</v>
      </c>
      <c r="B6" s="7" t="s">
        <v>18</v>
      </c>
      <c r="C6" s="7" t="s">
        <v>38</v>
      </c>
      <c r="D6" s="8">
        <v>27000</v>
      </c>
      <c r="E6" t="s">
        <v>39</v>
      </c>
      <c r="F6" s="44" t="s">
        <v>84</v>
      </c>
    </row>
    <row r="8" spans="1:6" x14ac:dyDescent="0.25">
      <c r="A8" s="1" t="s">
        <v>14</v>
      </c>
    </row>
    <row r="9" spans="1:6" x14ac:dyDescent="0.25">
      <c r="A9" s="3" t="s">
        <v>5</v>
      </c>
      <c r="B9" s="7" t="s">
        <v>43</v>
      </c>
      <c r="C9" s="7" t="s">
        <v>10</v>
      </c>
      <c r="D9" s="8">
        <v>1</v>
      </c>
      <c r="F9" s="3" t="s">
        <v>86</v>
      </c>
    </row>
    <row r="10" spans="1:6" x14ac:dyDescent="0.25">
      <c r="A10" s="3" t="s">
        <v>16</v>
      </c>
      <c r="B10" s="7" t="s">
        <v>40</v>
      </c>
      <c r="C10" s="7" t="s">
        <v>10</v>
      </c>
      <c r="D10" s="8">
        <v>1</v>
      </c>
      <c r="F10" s="3" t="s">
        <v>85</v>
      </c>
    </row>
    <row r="11" spans="1:6" x14ac:dyDescent="0.25">
      <c r="A11" s="3" t="s">
        <v>17</v>
      </c>
      <c r="B11" s="7" t="s">
        <v>41</v>
      </c>
      <c r="C11" s="7" t="s">
        <v>10</v>
      </c>
      <c r="D11" s="8">
        <v>1.1100000000000001</v>
      </c>
      <c r="F11" s="3" t="s">
        <v>87</v>
      </c>
    </row>
    <row r="12" spans="1:6" x14ac:dyDescent="0.25">
      <c r="A12" s="3" t="s">
        <v>19</v>
      </c>
      <c r="B12" s="7" t="s">
        <v>23</v>
      </c>
      <c r="C12" s="7" t="s">
        <v>10</v>
      </c>
      <c r="D12" s="8">
        <v>1</v>
      </c>
      <c r="F12" s="3" t="s">
        <v>88</v>
      </c>
    </row>
    <row r="13" spans="1:6" x14ac:dyDescent="0.25">
      <c r="A13" s="3" t="s">
        <v>20</v>
      </c>
      <c r="B13" s="7" t="s">
        <v>24</v>
      </c>
      <c r="C13" s="7" t="s">
        <v>10</v>
      </c>
      <c r="D13" s="8">
        <v>1</v>
      </c>
      <c r="F13" s="3" t="s">
        <v>88</v>
      </c>
    </row>
    <row r="14" spans="1:6" x14ac:dyDescent="0.25">
      <c r="A14" s="3" t="s">
        <v>21</v>
      </c>
      <c r="B14" s="7" t="s">
        <v>25</v>
      </c>
      <c r="C14" s="7" t="s">
        <v>10</v>
      </c>
      <c r="D14" s="8">
        <v>1</v>
      </c>
      <c r="F14" s="3" t="s">
        <v>88</v>
      </c>
    </row>
    <row r="15" spans="1:6" x14ac:dyDescent="0.25">
      <c r="A15" s="3" t="s">
        <v>22</v>
      </c>
      <c r="B15" s="7" t="s">
        <v>26</v>
      </c>
      <c r="C15" s="7" t="s">
        <v>10</v>
      </c>
      <c r="D15" s="8">
        <v>1</v>
      </c>
      <c r="F15" s="3" t="s">
        <v>88</v>
      </c>
    </row>
    <row r="16" spans="1:6" x14ac:dyDescent="0.25">
      <c r="A16" s="3" t="s">
        <v>32</v>
      </c>
      <c r="B16" s="7" t="s">
        <v>6</v>
      </c>
      <c r="C16" s="7"/>
      <c r="D16" s="8">
        <v>1</v>
      </c>
      <c r="F16" s="3" t="s">
        <v>89</v>
      </c>
    </row>
    <row r="17" spans="1:6" x14ac:dyDescent="0.25">
      <c r="A17" s="3" t="s">
        <v>33</v>
      </c>
      <c r="B17" s="7" t="s">
        <v>8</v>
      </c>
      <c r="C17" s="7"/>
      <c r="D17" s="8">
        <v>1</v>
      </c>
      <c r="F17" s="3" t="s">
        <v>90</v>
      </c>
    </row>
    <row r="18" spans="1:6" x14ac:dyDescent="0.25">
      <c r="A18" s="3" t="s">
        <v>31</v>
      </c>
      <c r="B18" s="7" t="s">
        <v>42</v>
      </c>
      <c r="C18" s="7"/>
      <c r="D18" s="8">
        <v>1</v>
      </c>
      <c r="F18" s="3" t="s">
        <v>91</v>
      </c>
    </row>
    <row r="19" spans="1:6" x14ac:dyDescent="0.25">
      <c r="A19" s="3" t="s">
        <v>15</v>
      </c>
      <c r="B19" s="7"/>
      <c r="C19" s="7"/>
      <c r="D19" s="8"/>
      <c r="F19" s="3" t="s">
        <v>92</v>
      </c>
    </row>
    <row r="20" spans="1:6" x14ac:dyDescent="0.25">
      <c r="A20" s="3" t="s">
        <v>15</v>
      </c>
      <c r="B20" s="7"/>
      <c r="C20" s="7"/>
      <c r="D20" s="8"/>
      <c r="F20" s="3" t="s">
        <v>92</v>
      </c>
    </row>
    <row r="21" spans="1:6" x14ac:dyDescent="0.25">
      <c r="A21" s="3" t="s">
        <v>15</v>
      </c>
      <c r="B21" s="7"/>
      <c r="C21" s="7"/>
      <c r="D21" s="8"/>
      <c r="F21" s="3" t="s">
        <v>92</v>
      </c>
    </row>
    <row r="22" spans="1:6" x14ac:dyDescent="0.25">
      <c r="A22" s="3" t="s">
        <v>15</v>
      </c>
      <c r="B22" s="7"/>
      <c r="C22" s="7"/>
      <c r="D22" s="8"/>
      <c r="F22" s="3" t="s">
        <v>92</v>
      </c>
    </row>
    <row r="23" spans="1:6" x14ac:dyDescent="0.25">
      <c r="A23" s="3" t="s">
        <v>15</v>
      </c>
      <c r="B23" s="7"/>
      <c r="C23" s="7"/>
      <c r="D23" s="8"/>
      <c r="F23" s="3" t="s">
        <v>92</v>
      </c>
    </row>
    <row r="24" spans="1:6" x14ac:dyDescent="0.25">
      <c r="A24" s="3" t="s">
        <v>15</v>
      </c>
      <c r="B24" s="7"/>
      <c r="C24" s="7"/>
      <c r="D24" s="8"/>
      <c r="F24" s="3" t="s">
        <v>92</v>
      </c>
    </row>
    <row r="25" spans="1:6" x14ac:dyDescent="0.25">
      <c r="A25" s="3" t="s">
        <v>15</v>
      </c>
      <c r="B25" s="7"/>
      <c r="C25" s="7"/>
      <c r="D25" s="8"/>
      <c r="F25" s="3" t="s">
        <v>92</v>
      </c>
    </row>
    <row r="28" spans="1:6" x14ac:dyDescent="0.25">
      <c r="A28" t="s">
        <v>62</v>
      </c>
    </row>
    <row r="29" spans="1:6" x14ac:dyDescent="0.25">
      <c r="A29" s="3" t="s">
        <v>58</v>
      </c>
      <c r="B29" s="7" t="s">
        <v>63</v>
      </c>
      <c r="C29" s="7"/>
      <c r="D29" s="8">
        <v>12</v>
      </c>
      <c r="F29" s="3"/>
    </row>
    <row r="30" spans="1:6" x14ac:dyDescent="0.25">
      <c r="A30" s="3" t="s">
        <v>59</v>
      </c>
      <c r="B30" s="7" t="s">
        <v>64</v>
      </c>
      <c r="C30" s="7"/>
      <c r="D30" s="8">
        <v>24</v>
      </c>
      <c r="F30" s="3"/>
    </row>
    <row r="31" spans="1:6" x14ac:dyDescent="0.25">
      <c r="A31" s="3" t="s">
        <v>60</v>
      </c>
      <c r="B31" s="7" t="s">
        <v>65</v>
      </c>
      <c r="C31" s="7"/>
      <c r="D31" s="8">
        <v>36</v>
      </c>
      <c r="F31" s="3"/>
    </row>
    <row r="32" spans="1:6" x14ac:dyDescent="0.25">
      <c r="A32" s="3" t="s">
        <v>61</v>
      </c>
      <c r="B32" s="7" t="s">
        <v>66</v>
      </c>
      <c r="C32" s="7"/>
      <c r="D32" s="8">
        <v>48</v>
      </c>
      <c r="F32" s="3"/>
    </row>
    <row r="33" spans="1:6" x14ac:dyDescent="0.25">
      <c r="A33" s="3" t="s">
        <v>67</v>
      </c>
      <c r="B33" s="7" t="s">
        <v>68</v>
      </c>
      <c r="C33" s="7"/>
      <c r="D33" s="8">
        <v>10</v>
      </c>
      <c r="F33" s="3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A5" sqref="A5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21" sqref="F21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10" workbookViewId="0">
      <selection activeCell="C16" sqref="C16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97</v>
      </c>
    </row>
    <row r="5" spans="1:13" ht="18.75" x14ac:dyDescent="0.3">
      <c r="A5" s="17" t="s">
        <v>1</v>
      </c>
      <c r="B5" s="18"/>
      <c r="C5" s="37">
        <v>360</v>
      </c>
    </row>
    <row r="6" spans="1:13" ht="19.5" thickBot="1" x14ac:dyDescent="0.35">
      <c r="A6" s="19" t="s">
        <v>47</v>
      </c>
      <c r="B6" s="20"/>
      <c r="C6" s="38">
        <v>31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44.16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2018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42990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4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v>7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560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76</v>
      </c>
      <c r="C21" s="28">
        <f>C23-C20-C19</f>
        <v>31440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96</v>
      </c>
      <c r="B23" s="49" t="s">
        <v>76</v>
      </c>
      <c r="C23" s="29">
        <v>45000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1388390.3999999999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334690</v>
      </c>
      <c r="J27" s="52"/>
      <c r="K27" s="52"/>
    </row>
    <row r="28" spans="1:13" ht="15.75" thickBot="1" x14ac:dyDescent="0.3">
      <c r="A28" s="19" t="s">
        <v>49</v>
      </c>
      <c r="B28" s="24"/>
      <c r="C28" s="31">
        <v>264500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789200.39999999991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1000000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sheetProtection sheet="1" objects="1" scenarios="1"/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86" zoomScaleNormal="86" workbookViewId="0">
      <selection activeCell="F20" sqref="F20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3" workbookViewId="0">
      <selection activeCell="E35" sqref="E35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H23" sqref="H23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7" workbookViewId="0">
      <selection activeCell="B36" sqref="B36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B22" sqref="B22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B9" sqref="B9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A6" sqref="A6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A5" sqref="A5"/>
    </sheetView>
  </sheetViews>
  <sheetFormatPr defaultRowHeight="15" x14ac:dyDescent="0.25"/>
  <cols>
    <col min="1" max="1" width="41.42578125" style="1" customWidth="1"/>
    <col min="2" max="2" width="14.28515625" customWidth="1"/>
    <col min="3" max="3" width="26.85546875" style="6" customWidth="1"/>
    <col min="10" max="13" width="5.28515625" customWidth="1"/>
  </cols>
  <sheetData>
    <row r="1" spans="1:13" ht="18.75" x14ac:dyDescent="0.3">
      <c r="A1" s="55" t="s">
        <v>79</v>
      </c>
      <c r="B1" s="55"/>
      <c r="C1" s="55"/>
    </row>
    <row r="2" spans="1:13" ht="15.75" thickBot="1" x14ac:dyDescent="0.3">
      <c r="A2" s="51" t="s">
        <v>95</v>
      </c>
    </row>
    <row r="3" spans="1:13" ht="18.75" x14ac:dyDescent="0.3">
      <c r="A3" s="15" t="s">
        <v>44</v>
      </c>
      <c r="B3" s="16"/>
      <c r="C3" s="36" t="s">
        <v>45</v>
      </c>
    </row>
    <row r="4" spans="1:13" ht="18.75" x14ac:dyDescent="0.3">
      <c r="A4" s="17" t="s">
        <v>46</v>
      </c>
      <c r="B4" s="18"/>
      <c r="C4" s="37" t="s">
        <v>56</v>
      </c>
    </row>
    <row r="5" spans="1:13" ht="18.75" x14ac:dyDescent="0.3">
      <c r="A5" s="17" t="s">
        <v>1</v>
      </c>
      <c r="B5" s="18"/>
      <c r="C5" s="37">
        <v>369</v>
      </c>
    </row>
    <row r="6" spans="1:13" ht="19.5" thickBot="1" x14ac:dyDescent="0.35">
      <c r="A6" s="19" t="s">
        <v>47</v>
      </c>
      <c r="B6" s="20"/>
      <c r="C6" s="38">
        <v>15</v>
      </c>
      <c r="J6" s="52"/>
      <c r="K6" s="52"/>
      <c r="L6" s="52"/>
      <c r="M6" s="52"/>
    </row>
    <row r="7" spans="1:13" x14ac:dyDescent="0.25">
      <c r="J7" s="52"/>
      <c r="K7" s="52"/>
      <c r="L7" s="52"/>
      <c r="M7" s="52"/>
    </row>
    <row r="8" spans="1:13" ht="15.75" thickBot="1" x14ac:dyDescent="0.3">
      <c r="A8" s="1" t="s">
        <v>72</v>
      </c>
      <c r="B8" s="2" t="s">
        <v>27</v>
      </c>
      <c r="J8" s="52"/>
      <c r="K8" s="52"/>
      <c r="L8" s="52"/>
      <c r="M8" s="52"/>
    </row>
    <row r="9" spans="1:13" x14ac:dyDescent="0.25">
      <c r="A9" s="15" t="s">
        <v>73</v>
      </c>
      <c r="B9" s="21" t="s">
        <v>0</v>
      </c>
      <c r="C9" s="10">
        <v>70.400000000000006</v>
      </c>
      <c r="J9" s="52"/>
      <c r="K9" s="52"/>
      <c r="L9" s="52"/>
      <c r="M9" s="52"/>
    </row>
    <row r="10" spans="1:13" x14ac:dyDescent="0.25">
      <c r="A10" s="17" t="s">
        <v>52</v>
      </c>
      <c r="B10" s="22" t="s">
        <v>29</v>
      </c>
      <c r="C10" s="11">
        <v>2017</v>
      </c>
      <c r="J10" s="52"/>
      <c r="K10" s="52"/>
      <c r="L10" s="52"/>
      <c r="M10" s="52"/>
    </row>
    <row r="11" spans="1:13" x14ac:dyDescent="0.25">
      <c r="A11" s="17" t="s">
        <v>74</v>
      </c>
      <c r="B11" s="18" t="s">
        <v>30</v>
      </c>
      <c r="C11" s="11" t="s">
        <v>35</v>
      </c>
      <c r="J11" s="52"/>
      <c r="K11" s="52"/>
      <c r="L11" s="52"/>
      <c r="M11" s="52"/>
    </row>
    <row r="12" spans="1:13" ht="15.75" thickBot="1" x14ac:dyDescent="0.3">
      <c r="A12" s="19" t="s">
        <v>75</v>
      </c>
      <c r="B12" s="20" t="s">
        <v>30</v>
      </c>
      <c r="C12" s="12" t="s">
        <v>36</v>
      </c>
      <c r="J12" s="52"/>
      <c r="K12" s="52"/>
      <c r="L12" s="52"/>
      <c r="M12" s="52"/>
    </row>
    <row r="13" spans="1:13" x14ac:dyDescent="0.25">
      <c r="B13" s="9"/>
      <c r="J13" s="52"/>
      <c r="K13" s="52"/>
      <c r="L13" s="52"/>
      <c r="M13" s="52"/>
    </row>
    <row r="14" spans="1:13" ht="15.75" thickBot="1" x14ac:dyDescent="0.3">
      <c r="A14" s="39"/>
      <c r="B14" s="40" t="s">
        <v>27</v>
      </c>
      <c r="C14" s="9"/>
      <c r="J14" s="52"/>
      <c r="K14" s="52"/>
      <c r="L14" s="52"/>
      <c r="M14" s="52"/>
    </row>
    <row r="15" spans="1:13" x14ac:dyDescent="0.25">
      <c r="A15" s="15" t="s">
        <v>34</v>
      </c>
      <c r="B15" s="21" t="s">
        <v>28</v>
      </c>
      <c r="C15" s="41">
        <v>41682</v>
      </c>
      <c r="J15" s="52"/>
      <c r="K15" s="52"/>
      <c r="L15" s="52"/>
      <c r="M15" s="52"/>
    </row>
    <row r="16" spans="1:13" x14ac:dyDescent="0.25">
      <c r="A16" s="17" t="s">
        <v>69</v>
      </c>
      <c r="B16" s="22" t="s">
        <v>70</v>
      </c>
      <c r="C16" s="23">
        <v>10</v>
      </c>
      <c r="J16" s="52"/>
      <c r="K16" s="52"/>
      <c r="L16" s="52"/>
      <c r="M16" s="52"/>
    </row>
    <row r="17" spans="1:13" ht="15.75" thickBot="1" x14ac:dyDescent="0.3">
      <c r="A17" s="19" t="s">
        <v>2</v>
      </c>
      <c r="B17" s="24" t="s">
        <v>53</v>
      </c>
      <c r="C17" s="25">
        <f>(-2014+C10)*12+C16</f>
        <v>46</v>
      </c>
      <c r="J17" s="52"/>
      <c r="K17" s="52"/>
      <c r="L17" s="52"/>
      <c r="M17" s="52"/>
    </row>
    <row r="18" spans="1:13" ht="15.75" thickBot="1" x14ac:dyDescent="0.3">
      <c r="A18" s="13"/>
      <c r="B18" s="14"/>
      <c r="J18" s="52"/>
      <c r="K18" s="52"/>
      <c r="L18" s="52"/>
      <c r="M18" s="52"/>
    </row>
    <row r="19" spans="1:13" x14ac:dyDescent="0.25">
      <c r="A19" s="15" t="s">
        <v>54</v>
      </c>
      <c r="B19" s="21" t="s">
        <v>76</v>
      </c>
      <c r="C19" s="26">
        <f>C17*Parametry!$D$4</f>
        <v>3680</v>
      </c>
      <c r="J19" s="52"/>
      <c r="K19" s="52"/>
    </row>
    <row r="20" spans="1:13" x14ac:dyDescent="0.25">
      <c r="A20" s="17" t="s">
        <v>55</v>
      </c>
      <c r="B20" s="22" t="s">
        <v>76</v>
      </c>
      <c r="C20" s="27">
        <f>Parametry!$D$5</f>
        <v>13000</v>
      </c>
      <c r="J20" s="52"/>
      <c r="K20" s="52"/>
    </row>
    <row r="21" spans="1:13" ht="15.75" thickBot="1" x14ac:dyDescent="0.3">
      <c r="A21" s="19" t="s">
        <v>77</v>
      </c>
      <c r="B21" s="24" t="s">
        <v>7</v>
      </c>
      <c r="C21" s="28">
        <f>C23-C20-C19</f>
        <v>10320</v>
      </c>
      <c r="J21" s="52"/>
      <c r="K21" s="52"/>
    </row>
    <row r="22" spans="1:13" ht="15.75" thickBot="1" x14ac:dyDescent="0.3">
      <c r="J22" s="52"/>
      <c r="K22" s="52"/>
    </row>
    <row r="23" spans="1:13" ht="15.75" thickBot="1" x14ac:dyDescent="0.3">
      <c r="A23" s="50" t="s">
        <v>93</v>
      </c>
      <c r="B23" s="49" t="s">
        <v>7</v>
      </c>
      <c r="C23" s="29">
        <f>IF(C11="A",Parametry!D6,Parametry!D6*Parametry!D11)</f>
        <v>27000</v>
      </c>
      <c r="J23" s="52"/>
      <c r="K23" s="52"/>
    </row>
    <row r="24" spans="1:13" ht="15.75" thickBot="1" x14ac:dyDescent="0.3">
      <c r="A24" s="46" t="s">
        <v>50</v>
      </c>
      <c r="B24" s="47" t="s">
        <v>71</v>
      </c>
      <c r="C24" s="48">
        <f>C9*C21</f>
        <v>726528.00000000012</v>
      </c>
      <c r="J24" s="52"/>
      <c r="K24" s="52"/>
    </row>
    <row r="25" spans="1:13" x14ac:dyDescent="0.25">
      <c r="J25" s="52"/>
      <c r="K25" s="52"/>
    </row>
    <row r="26" spans="1:13" ht="15.75" thickBot="1" x14ac:dyDescent="0.3">
      <c r="A26" s="1" t="s">
        <v>51</v>
      </c>
      <c r="J26" s="52"/>
      <c r="K26" s="52"/>
    </row>
    <row r="27" spans="1:13" x14ac:dyDescent="0.25">
      <c r="A27" s="15" t="s">
        <v>48</v>
      </c>
      <c r="B27" s="21"/>
      <c r="C27" s="30">
        <v>200000</v>
      </c>
      <c r="J27" s="52"/>
      <c r="K27" s="52"/>
    </row>
    <row r="28" spans="1:13" ht="15.75" thickBot="1" x14ac:dyDescent="0.3">
      <c r="A28" s="19" t="s">
        <v>49</v>
      </c>
      <c r="B28" s="24"/>
      <c r="C28" s="31">
        <v>0</v>
      </c>
      <c r="J28" s="52"/>
      <c r="K28" s="52"/>
    </row>
    <row r="29" spans="1:13" ht="15.75" thickBot="1" x14ac:dyDescent="0.3"/>
    <row r="30" spans="1:13" ht="16.5" thickBot="1" x14ac:dyDescent="0.3">
      <c r="A30" s="15" t="s">
        <v>37</v>
      </c>
      <c r="B30" s="32"/>
      <c r="C30" s="42">
        <f>C24-C27-C28</f>
        <v>526528.00000000012</v>
      </c>
    </row>
    <row r="31" spans="1:13" s="35" customFormat="1" ht="19.5" thickBot="1" x14ac:dyDescent="0.35">
      <c r="A31" s="33" t="s">
        <v>80</v>
      </c>
      <c r="B31" s="43" t="s">
        <v>78</v>
      </c>
      <c r="C31" s="34">
        <v>400000</v>
      </c>
    </row>
    <row r="32" spans="1:13" x14ac:dyDescent="0.25">
      <c r="A32" s="45"/>
    </row>
    <row r="33" spans="1:1" x14ac:dyDescent="0.25">
      <c r="A33" s="54" t="s">
        <v>94</v>
      </c>
    </row>
    <row r="34" spans="1:1" x14ac:dyDescent="0.25">
      <c r="A34" s="53">
        <f ca="1">TODAY()</f>
        <v>42970</v>
      </c>
    </row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Parametry</vt:lpstr>
      <vt:lpstr>Byt 1</vt:lpstr>
      <vt:lpstr>Byt 2</vt:lpstr>
      <vt:lpstr>Byt 3</vt:lpstr>
      <vt:lpstr>Byt 4</vt:lpstr>
      <vt:lpstr>Byt 5</vt:lpstr>
      <vt:lpstr>Byt 6</vt:lpstr>
      <vt:lpstr>Byt 7</vt:lpstr>
      <vt:lpstr>Byt 8</vt:lpstr>
      <vt:lpstr>Byt 9</vt:lpstr>
      <vt:lpstr>Byt 10</vt:lpstr>
      <vt:lpstr>List10</vt:lpstr>
      <vt:lpstr>'Byt 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</dc:creator>
  <cp:lastModifiedBy>%username%istrator</cp:lastModifiedBy>
  <cp:lastPrinted>2017-05-25T12:37:36Z</cp:lastPrinted>
  <dcterms:created xsi:type="dcterms:W3CDTF">2014-02-25T16:56:39Z</dcterms:created>
  <dcterms:modified xsi:type="dcterms:W3CDTF">2017-08-23T09:07:33Z</dcterms:modified>
</cp:coreProperties>
</file>